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HÄVG\Verträge\AOK Westfalen Lippe\Vertragsweiterentwicklung 2021-22 AOK WL\"/>
    </mc:Choice>
  </mc:AlternateContent>
  <xr:revisionPtr revIDLastSave="0" documentId="13_ncr:1_{2DE59996-E024-453A-99B8-F971EADCBDC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allwertrechner_Bsp._AOK_W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4" l="1"/>
  <c r="C35" i="4"/>
  <c r="C32" i="4"/>
  <c r="C31" i="4"/>
  <c r="C72" i="4"/>
  <c r="D72" i="4" s="1"/>
  <c r="C30" i="4"/>
  <c r="C29" i="4"/>
  <c r="C28" i="4"/>
  <c r="C71" i="4" l="1"/>
  <c r="D71" i="4" s="1"/>
  <c r="C70" i="4"/>
  <c r="D70" i="4" s="1"/>
  <c r="C73" i="4" l="1"/>
  <c r="D7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C15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  <comment ref="C16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</commentList>
</comments>
</file>

<file path=xl/sharedStrings.xml><?xml version="1.0" encoding="utf-8"?>
<sst xmlns="http://schemas.openxmlformats.org/spreadsheetml/2006/main" count="73" uniqueCount="62">
  <si>
    <t>Gesamtsumme</t>
  </si>
  <si>
    <t>Berechnung Pauschalen</t>
  </si>
  <si>
    <t>Berechnung Zuschläge</t>
  </si>
  <si>
    <t>Berechnung Einzelleistungen</t>
  </si>
  <si>
    <t>Anzahl eingeschriebene Versicherte</t>
  </si>
  <si>
    <t>Anzahl Chroniker</t>
  </si>
  <si>
    <t>Eingabefeld</t>
  </si>
  <si>
    <t>Rahmenbedingungen</t>
  </si>
  <si>
    <t>Anzahl</t>
  </si>
  <si>
    <t>Betrag</t>
  </si>
  <si>
    <t>Betrag je Leistung</t>
  </si>
  <si>
    <t>Zusammensetzung Fallwert</t>
  </si>
  <si>
    <t>Pauschalen</t>
  </si>
  <si>
    <t>Zuschläge</t>
  </si>
  <si>
    <t>Einzelleistungen</t>
  </si>
  <si>
    <t>Beschäftigung VERAH</t>
  </si>
  <si>
    <t>VERAH-Zuschlag auf P3</t>
  </si>
  <si>
    <t>Anzahl Palliativpatienten mit APK</t>
  </si>
  <si>
    <t>Qualifikation Psychosomatik</t>
  </si>
  <si>
    <t>Anzahl Patienten mit APK - 0 bis 5 Jahre</t>
  </si>
  <si>
    <t>Anzahl Patienten mit APK - 6 bis 59 Jahre</t>
  </si>
  <si>
    <t>Anzahl Patienten mit APK - &gt; 60 Jahre</t>
  </si>
  <si>
    <t>Praxisdaten Versicherte</t>
  </si>
  <si>
    <t>Praxisdaten Qualifikationen</t>
  </si>
  <si>
    <t>Vorhanden Ja/Nein</t>
  </si>
  <si>
    <t>01100: Unvorhergesehene Inanspruchnahme I</t>
  </si>
  <si>
    <t>01101: Unvorhergesehene Inanspruchnahme II</t>
  </si>
  <si>
    <t xml:space="preserve">  1410: Besuch</t>
  </si>
  <si>
    <t xml:space="preserve">  1411: ungeplanter eiliger Besuch  </t>
  </si>
  <si>
    <t xml:space="preserve">  1413: Mitbesuch</t>
  </si>
  <si>
    <t xml:space="preserve">  1417: Besuch durch Verah / nur bei Palliativpatienten</t>
  </si>
  <si>
    <t xml:space="preserve">  1490: Besuche von Palliativpatienten</t>
  </si>
  <si>
    <t>02310: Versorgung chronischer Wunden</t>
  </si>
  <si>
    <t>02311: Behandlung diabetischer Fuß</t>
  </si>
  <si>
    <t>02312: Behandlung chronisch venöser Ulcera cruris</t>
  </si>
  <si>
    <t xml:space="preserve">  0010: Verlängerte Sprechzeit </t>
  </si>
  <si>
    <t xml:space="preserve">  2304: Überleitungsmanagement / persönlich</t>
  </si>
  <si>
    <t xml:space="preserve">  2305: Überleitungsmanagement / telefonisch</t>
  </si>
  <si>
    <t xml:space="preserve">  2005: Postoperative hausärztliche Betreuung</t>
  </si>
  <si>
    <t xml:space="preserve">  4401: Wegepauschale A bis 5 km</t>
  </si>
  <si>
    <t xml:space="preserve">  4402: Wegepauschale B 5,1 km - 10 km</t>
  </si>
  <si>
    <t xml:space="preserve">  4403: Wegepauschale C ab 10,1 km</t>
  </si>
  <si>
    <t>33012: Schilddrüsen Sonographie</t>
  </si>
  <si>
    <t>33042: Abdominelle Sonographie</t>
  </si>
  <si>
    <t>01730: Krebsfrüherkennung Frau</t>
  </si>
  <si>
    <t>01732/01732B: Gesundheitsuntersuchung</t>
  </si>
  <si>
    <t>01745: Krebsfrüherkennung Haut</t>
  </si>
  <si>
    <t>01746: Krebsfrüherkennung Haut (bei gleichzeitiger Erbringung GU)</t>
  </si>
  <si>
    <t>0005: Zielauftragspauschale</t>
  </si>
  <si>
    <t>0003 Besondere Betreuungspauschale chronische Erkrankung (P3)</t>
  </si>
  <si>
    <t>0001 Pauschale für die hausärztliche Betreuung von Palliativpatienten</t>
  </si>
  <si>
    <t>0000 Altersgestaffelte Behandlungspauschale A</t>
  </si>
  <si>
    <t>0000 Altersgestaffelte Behandlungspauschale B</t>
  </si>
  <si>
    <t>0000 Altersgestaffelte Behandlungspauschale C</t>
  </si>
  <si>
    <t>01731: Krebsfrüherkennungsuntersuchung Männer</t>
  </si>
  <si>
    <t>03240: Hausärztlich-geriatrisches Basisassessment</t>
  </si>
  <si>
    <t>00044 Früherkennung pAVK</t>
  </si>
  <si>
    <t>00045 Statuserhebung</t>
  </si>
  <si>
    <t>00046 Nachkontrolle bei positivem Befund oder bei bereits bekannter Erkrankung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</si>
  <si>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AOK NordWest_Westfalen-Lippe je Quartal</t>
    </r>
  </si>
  <si>
    <t>Psychosomatik-Zuschlag auf P2/0001</t>
  </si>
  <si>
    <t>Fallwert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</si>
</sst>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/>
      <right style="thin">
        <color rgb="FF17234E"/>
      </right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/>
      <right style="thin">
        <color rgb="FF17234E"/>
      </right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 style="hair">
        <color rgb="FF17234E"/>
      </left>
      <right/>
      <top/>
      <bottom style="thin">
        <color rgb="FF17234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/>
      <right style="hair">
        <color rgb="FF17234E"/>
      </right>
      <top/>
      <bottom style="thin">
        <color rgb="FF17234E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1" xfId="0" applyFill="1" applyBorder="1"/>
    <xf numFmtId="0" fontId="0" fillId="0" borderId="0" xfId="0" applyFont="1" applyFill="1" applyBorder="1"/>
    <xf numFmtId="44" fontId="0" fillId="0" borderId="8" xfId="1" applyFont="1" applyFill="1" applyBorder="1"/>
    <xf numFmtId="44" fontId="0" fillId="0" borderId="9" xfId="1" applyFont="1" applyFill="1" applyBorder="1"/>
    <xf numFmtId="44" fontId="0" fillId="0" borderId="10" xfId="1" applyFont="1" applyFill="1" applyBorder="1"/>
    <xf numFmtId="44" fontId="0" fillId="0" borderId="3" xfId="1" applyFont="1" applyBorder="1"/>
    <xf numFmtId="44" fontId="0" fillId="0" borderId="5" xfId="1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0" xfId="1" applyFont="1" applyBorder="1" applyAlignment="1"/>
    <xf numFmtId="44" fontId="0" fillId="0" borderId="18" xfId="1" applyFont="1" applyBorder="1" applyAlignment="1"/>
    <xf numFmtId="44" fontId="0" fillId="0" borderId="4" xfId="1" applyFont="1" applyBorder="1" applyAlignment="1">
      <alignment horizontal="left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4" xfId="1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44" fontId="3" fillId="4" borderId="23" xfId="1" applyFont="1" applyFill="1" applyBorder="1"/>
    <xf numFmtId="44" fontId="0" fillId="0" borderId="6" xfId="1" applyFont="1" applyBorder="1" applyAlignment="1">
      <alignment horizontal="left"/>
    </xf>
    <xf numFmtId="44" fontId="0" fillId="0" borderId="7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5" xfId="1" applyFont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18" xfId="1" applyFont="1" applyBorder="1" applyAlignment="1">
      <alignment horizontal="left"/>
    </xf>
    <xf numFmtId="44" fontId="0" fillId="0" borderId="14" xfId="1" applyFont="1" applyBorder="1" applyAlignment="1">
      <alignment horizontal="left"/>
    </xf>
    <xf numFmtId="44" fontId="0" fillId="0" borderId="19" xfId="1" applyFont="1" applyBorder="1" applyAlignment="1">
      <alignment horizontal="left"/>
    </xf>
    <xf numFmtId="44" fontId="0" fillId="0" borderId="26" xfId="1" applyFont="1" applyBorder="1" applyAlignment="1">
      <alignment horizontal="left"/>
    </xf>
    <xf numFmtId="44" fontId="3" fillId="4" borderId="15" xfId="1" applyFont="1" applyFill="1" applyBorder="1" applyAlignment="1">
      <alignment horizontal="left"/>
    </xf>
    <xf numFmtId="44" fontId="3" fillId="4" borderId="20" xfId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44" fontId="0" fillId="2" borderId="8" xfId="1" applyFont="1" applyFill="1" applyBorder="1" applyAlignment="1" applyProtection="1">
      <alignment horizontal="center"/>
      <protection locked="0"/>
    </xf>
    <xf numFmtId="44" fontId="0" fillId="2" borderId="9" xfId="1" applyFont="1" applyFill="1" applyBorder="1" applyAlignment="1" applyProtection="1">
      <alignment horizontal="center"/>
      <protection locked="0"/>
    </xf>
    <xf numFmtId="44" fontId="0" fillId="2" borderId="10" xfId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4">
    <cellStyle name="Standard" xfId="0" builtinId="0"/>
    <cellStyle name="Standard 2" xfId="3" xr:uid="{00000000-0005-0000-0000-000001000000}"/>
    <cellStyle name="Währung" xfId="1" builtinId="4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70231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showGridLines="0" tabSelected="1" zoomScaleNormal="100" workbookViewId="0">
      <pane ySplit="4" topLeftCell="A5" activePane="bottomLeft" state="frozen"/>
      <selection pane="bottomLeft" activeCell="F28" sqref="F28"/>
    </sheetView>
  </sheetViews>
  <sheetFormatPr baseColWidth="10" defaultColWidth="11.44140625" defaultRowHeight="14.4" outlineLevelRow="1" x14ac:dyDescent="0.3"/>
  <cols>
    <col min="1" max="1" width="11.44140625" style="2"/>
    <col min="2" max="2" width="55.6640625" style="1" customWidth="1"/>
    <col min="3" max="3" width="20" style="1" bestFit="1" customWidth="1"/>
    <col min="4" max="4" width="18.5546875" style="1" bestFit="1" customWidth="1"/>
    <col min="5" max="5" width="11.44140625" style="1"/>
    <col min="6" max="6" width="15" style="1" customWidth="1"/>
    <col min="7" max="16384" width="11.44140625" style="1"/>
  </cols>
  <sheetData>
    <row r="1" spans="1:6" x14ac:dyDescent="0.3">
      <c r="A1" s="42"/>
      <c r="B1" s="43" t="s">
        <v>59</v>
      </c>
      <c r="C1" s="43"/>
    </row>
    <row r="2" spans="1:6" x14ac:dyDescent="0.3">
      <c r="A2" s="42"/>
      <c r="B2" s="43"/>
      <c r="C2" s="43"/>
      <c r="E2" s="6"/>
      <c r="F2" s="2" t="s">
        <v>6</v>
      </c>
    </row>
    <row r="3" spans="1:6" x14ac:dyDescent="0.3">
      <c r="A3" s="42"/>
      <c r="B3" s="43"/>
      <c r="C3" s="43"/>
    </row>
    <row r="4" spans="1:6" x14ac:dyDescent="0.3">
      <c r="A4" s="42"/>
      <c r="B4" s="43"/>
      <c r="C4" s="43"/>
    </row>
    <row r="6" spans="1:6" ht="15.6" x14ac:dyDescent="0.3">
      <c r="A6" s="30" t="s">
        <v>22</v>
      </c>
      <c r="B6" s="30"/>
      <c r="C6" s="3" t="s">
        <v>8</v>
      </c>
    </row>
    <row r="7" spans="1:6" x14ac:dyDescent="0.3">
      <c r="A7" s="39" t="s">
        <v>4</v>
      </c>
      <c r="B7" s="40"/>
      <c r="C7" s="44"/>
    </row>
    <row r="8" spans="1:6" x14ac:dyDescent="0.3">
      <c r="A8" s="28" t="s">
        <v>17</v>
      </c>
      <c r="B8" s="29"/>
      <c r="C8" s="45"/>
    </row>
    <row r="9" spans="1:6" x14ac:dyDescent="0.3">
      <c r="A9" s="28" t="s">
        <v>19</v>
      </c>
      <c r="B9" s="29"/>
      <c r="C9" s="45"/>
    </row>
    <row r="10" spans="1:6" x14ac:dyDescent="0.3">
      <c r="A10" s="28" t="s">
        <v>20</v>
      </c>
      <c r="B10" s="29"/>
      <c r="C10" s="45"/>
    </row>
    <row r="11" spans="1:6" x14ac:dyDescent="0.3">
      <c r="A11" s="28" t="s">
        <v>21</v>
      </c>
      <c r="B11" s="31"/>
      <c r="C11" s="45"/>
    </row>
    <row r="12" spans="1:6" x14ac:dyDescent="0.3">
      <c r="A12" s="26" t="s">
        <v>5</v>
      </c>
      <c r="B12" s="35"/>
      <c r="C12" s="46"/>
    </row>
    <row r="13" spans="1:6" x14ac:dyDescent="0.3">
      <c r="A13" s="17"/>
      <c r="B13" s="23"/>
      <c r="C13" s="22"/>
    </row>
    <row r="14" spans="1:6" ht="15.6" x14ac:dyDescent="0.3">
      <c r="A14" s="30" t="s">
        <v>23</v>
      </c>
      <c r="B14" s="30"/>
      <c r="C14" s="21" t="s">
        <v>24</v>
      </c>
    </row>
    <row r="15" spans="1:6" x14ac:dyDescent="0.3">
      <c r="A15" s="28" t="s">
        <v>18</v>
      </c>
      <c r="B15" s="29"/>
      <c r="C15" s="45"/>
    </row>
    <row r="16" spans="1:6" x14ac:dyDescent="0.3">
      <c r="A16" s="26" t="s">
        <v>15</v>
      </c>
      <c r="B16" s="27"/>
      <c r="C16" s="46"/>
    </row>
    <row r="17" spans="1:3" x14ac:dyDescent="0.3">
      <c r="A17" s="5"/>
      <c r="B17" s="5"/>
      <c r="C17" s="7"/>
    </row>
    <row r="18" spans="1:3" ht="15.6" hidden="1" outlineLevel="1" x14ac:dyDescent="0.3">
      <c r="A18" s="30" t="s">
        <v>7</v>
      </c>
      <c r="B18" s="30"/>
      <c r="C18" s="4" t="s">
        <v>9</v>
      </c>
    </row>
    <row r="19" spans="1:3" hidden="1" outlineLevel="1" x14ac:dyDescent="0.3">
      <c r="A19" s="28" t="s">
        <v>51</v>
      </c>
      <c r="B19" s="29"/>
      <c r="C19" s="8">
        <v>45</v>
      </c>
    </row>
    <row r="20" spans="1:3" hidden="1" outlineLevel="1" x14ac:dyDescent="0.3">
      <c r="A20" s="28" t="s">
        <v>52</v>
      </c>
      <c r="B20" s="29"/>
      <c r="C20" s="9">
        <v>40</v>
      </c>
    </row>
    <row r="21" spans="1:3" hidden="1" outlineLevel="1" x14ac:dyDescent="0.3">
      <c r="A21" s="28" t="s">
        <v>53</v>
      </c>
      <c r="B21" s="29"/>
      <c r="C21" s="9">
        <v>50</v>
      </c>
    </row>
    <row r="22" spans="1:3" hidden="1" outlineLevel="1" x14ac:dyDescent="0.3">
      <c r="A22" s="28" t="s">
        <v>49</v>
      </c>
      <c r="B22" s="29"/>
      <c r="C22" s="9">
        <v>32</v>
      </c>
    </row>
    <row r="23" spans="1:3" hidden="1" outlineLevel="1" x14ac:dyDescent="0.3">
      <c r="A23" s="28" t="s">
        <v>50</v>
      </c>
      <c r="B23" s="29"/>
      <c r="C23" s="9">
        <v>100</v>
      </c>
    </row>
    <row r="24" spans="1:3" hidden="1" outlineLevel="1" x14ac:dyDescent="0.3">
      <c r="A24" s="28" t="s">
        <v>60</v>
      </c>
      <c r="B24" s="29"/>
      <c r="C24" s="9">
        <v>2.65</v>
      </c>
    </row>
    <row r="25" spans="1:3" hidden="1" outlineLevel="1" x14ac:dyDescent="0.3">
      <c r="A25" s="26" t="s">
        <v>16</v>
      </c>
      <c r="B25" s="35"/>
      <c r="C25" s="10">
        <v>9</v>
      </c>
    </row>
    <row r="26" spans="1:3" hidden="1" outlineLevel="1" x14ac:dyDescent="0.3"/>
    <row r="27" spans="1:3" ht="15.6" collapsed="1" x14ac:dyDescent="0.3">
      <c r="A27" s="30" t="s">
        <v>1</v>
      </c>
      <c r="B27" s="30"/>
      <c r="C27" s="4" t="s">
        <v>9</v>
      </c>
    </row>
    <row r="28" spans="1:3" x14ac:dyDescent="0.3">
      <c r="A28" s="28" t="s">
        <v>51</v>
      </c>
      <c r="B28" s="29"/>
      <c r="C28" s="47">
        <f>C19*C9</f>
        <v>0</v>
      </c>
    </row>
    <row r="29" spans="1:3" x14ac:dyDescent="0.3">
      <c r="A29" s="28" t="s">
        <v>52</v>
      </c>
      <c r="B29" s="29"/>
      <c r="C29" s="48">
        <f>C20*C10</f>
        <v>0</v>
      </c>
    </row>
    <row r="30" spans="1:3" x14ac:dyDescent="0.3">
      <c r="A30" s="28" t="s">
        <v>53</v>
      </c>
      <c r="B30" s="29"/>
      <c r="C30" s="48">
        <f>C21*C11</f>
        <v>0</v>
      </c>
    </row>
    <row r="31" spans="1:3" x14ac:dyDescent="0.3">
      <c r="A31" s="28" t="s">
        <v>49</v>
      </c>
      <c r="B31" s="29"/>
      <c r="C31" s="48">
        <f>C22*C12</f>
        <v>0</v>
      </c>
    </row>
    <row r="32" spans="1:3" x14ac:dyDescent="0.3">
      <c r="A32" s="26" t="s">
        <v>50</v>
      </c>
      <c r="B32" s="35"/>
      <c r="C32" s="49">
        <f>C23*C8</f>
        <v>0</v>
      </c>
    </row>
    <row r="34" spans="1:4" ht="15.6" x14ac:dyDescent="0.3">
      <c r="A34" s="30" t="s">
        <v>2</v>
      </c>
      <c r="B34" s="30"/>
      <c r="C34" s="4" t="s">
        <v>9</v>
      </c>
    </row>
    <row r="35" spans="1:4" x14ac:dyDescent="0.3">
      <c r="A35" s="39" t="s">
        <v>16</v>
      </c>
      <c r="B35" s="40"/>
      <c r="C35" s="47">
        <f>IF(C16="Ja",C25*C12,0)</f>
        <v>0</v>
      </c>
    </row>
    <row r="36" spans="1:4" x14ac:dyDescent="0.3">
      <c r="A36" s="26" t="s">
        <v>60</v>
      </c>
      <c r="B36" s="27"/>
      <c r="C36" s="49">
        <f>IF(C15="Ja",C24*SUM(C8:C11),0)</f>
        <v>0</v>
      </c>
    </row>
    <row r="38" spans="1:4" ht="15.6" x14ac:dyDescent="0.3">
      <c r="A38" s="41" t="s">
        <v>3</v>
      </c>
      <c r="B38" s="41"/>
      <c r="C38" s="4" t="s">
        <v>8</v>
      </c>
      <c r="D38" s="4" t="s">
        <v>10</v>
      </c>
    </row>
    <row r="39" spans="1:4" x14ac:dyDescent="0.3">
      <c r="A39" s="28" t="s">
        <v>25</v>
      </c>
      <c r="B39" s="29"/>
      <c r="C39" s="50"/>
      <c r="D39" s="11">
        <v>25</v>
      </c>
    </row>
    <row r="40" spans="1:4" x14ac:dyDescent="0.3">
      <c r="A40" s="28" t="s">
        <v>26</v>
      </c>
      <c r="B40" s="29"/>
      <c r="C40" s="51"/>
      <c r="D40" s="12">
        <v>40</v>
      </c>
    </row>
    <row r="41" spans="1:4" x14ac:dyDescent="0.3">
      <c r="A41" s="28" t="s">
        <v>27</v>
      </c>
      <c r="B41" s="29"/>
      <c r="C41" s="52"/>
      <c r="D41" s="13">
        <v>30</v>
      </c>
    </row>
    <row r="42" spans="1:4" x14ac:dyDescent="0.3">
      <c r="A42" s="28" t="s">
        <v>28</v>
      </c>
      <c r="B42" s="29"/>
      <c r="C42" s="52"/>
      <c r="D42" s="13">
        <v>60</v>
      </c>
    </row>
    <row r="43" spans="1:4" x14ac:dyDescent="0.3">
      <c r="A43" s="28" t="s">
        <v>29</v>
      </c>
      <c r="B43" s="29"/>
      <c r="C43" s="52"/>
      <c r="D43" s="13">
        <v>12</v>
      </c>
    </row>
    <row r="44" spans="1:4" x14ac:dyDescent="0.3">
      <c r="A44" s="28" t="s">
        <v>30</v>
      </c>
      <c r="B44" s="29"/>
      <c r="C44" s="52"/>
      <c r="D44" s="13">
        <v>18</v>
      </c>
    </row>
    <row r="45" spans="1:4" x14ac:dyDescent="0.3">
      <c r="A45" s="28" t="s">
        <v>31</v>
      </c>
      <c r="B45" s="29"/>
      <c r="C45" s="52"/>
      <c r="D45" s="13">
        <v>20</v>
      </c>
    </row>
    <row r="46" spans="1:4" x14ac:dyDescent="0.3">
      <c r="A46" s="28" t="s">
        <v>32</v>
      </c>
      <c r="B46" s="29"/>
      <c r="C46" s="52"/>
      <c r="D46" s="13">
        <v>22</v>
      </c>
    </row>
    <row r="47" spans="1:4" x14ac:dyDescent="0.3">
      <c r="A47" s="28" t="s">
        <v>33</v>
      </c>
      <c r="B47" s="29"/>
      <c r="C47" s="52"/>
      <c r="D47" s="13">
        <v>15</v>
      </c>
    </row>
    <row r="48" spans="1:4" x14ac:dyDescent="0.3">
      <c r="A48" s="28" t="s">
        <v>34</v>
      </c>
      <c r="B48" s="29"/>
      <c r="C48" s="52"/>
      <c r="D48" s="13">
        <v>11</v>
      </c>
    </row>
    <row r="49" spans="1:4" x14ac:dyDescent="0.3">
      <c r="A49" s="28" t="s">
        <v>35</v>
      </c>
      <c r="B49" s="29"/>
      <c r="C49" s="52"/>
      <c r="D49" s="13">
        <v>22</v>
      </c>
    </row>
    <row r="50" spans="1:4" x14ac:dyDescent="0.3">
      <c r="A50" s="28" t="s">
        <v>36</v>
      </c>
      <c r="B50" s="29"/>
      <c r="C50" s="52"/>
      <c r="D50" s="13">
        <v>80</v>
      </c>
    </row>
    <row r="51" spans="1:4" x14ac:dyDescent="0.3">
      <c r="A51" s="28" t="s">
        <v>37</v>
      </c>
      <c r="B51" s="29"/>
      <c r="C51" s="52"/>
      <c r="D51" s="13">
        <v>30</v>
      </c>
    </row>
    <row r="52" spans="1:4" x14ac:dyDescent="0.3">
      <c r="A52" s="28" t="s">
        <v>38</v>
      </c>
      <c r="B52" s="29"/>
      <c r="C52" s="52"/>
      <c r="D52" s="13">
        <v>30</v>
      </c>
    </row>
    <row r="53" spans="1:4" x14ac:dyDescent="0.3">
      <c r="A53" s="28" t="s">
        <v>39</v>
      </c>
      <c r="B53" s="29"/>
      <c r="C53" s="52"/>
      <c r="D53" s="13">
        <v>5</v>
      </c>
    </row>
    <row r="54" spans="1:4" x14ac:dyDescent="0.3">
      <c r="A54" s="28" t="s">
        <v>40</v>
      </c>
      <c r="B54" s="29"/>
      <c r="C54" s="52"/>
      <c r="D54" s="13">
        <v>10</v>
      </c>
    </row>
    <row r="55" spans="1:4" x14ac:dyDescent="0.3">
      <c r="A55" s="28" t="s">
        <v>41</v>
      </c>
      <c r="B55" s="29"/>
      <c r="C55" s="52"/>
      <c r="D55" s="13">
        <v>15</v>
      </c>
    </row>
    <row r="56" spans="1:4" x14ac:dyDescent="0.3">
      <c r="A56" s="28" t="s">
        <v>55</v>
      </c>
      <c r="B56" s="29"/>
      <c r="C56" s="52"/>
      <c r="D56" s="13">
        <v>17</v>
      </c>
    </row>
    <row r="57" spans="1:4" x14ac:dyDescent="0.3">
      <c r="A57" s="28" t="s">
        <v>42</v>
      </c>
      <c r="B57" s="29"/>
      <c r="C57" s="52"/>
      <c r="D57" s="13">
        <v>11</v>
      </c>
    </row>
    <row r="58" spans="1:4" x14ac:dyDescent="0.3">
      <c r="A58" s="28" t="s">
        <v>43</v>
      </c>
      <c r="B58" s="29"/>
      <c r="C58" s="52"/>
      <c r="D58" s="13">
        <v>21</v>
      </c>
    </row>
    <row r="59" spans="1:4" x14ac:dyDescent="0.3">
      <c r="A59" s="28" t="s">
        <v>44</v>
      </c>
      <c r="B59" s="29"/>
      <c r="C59" s="52"/>
      <c r="D59" s="13">
        <v>19.78</v>
      </c>
    </row>
    <row r="60" spans="1:4" x14ac:dyDescent="0.3">
      <c r="A60" s="28" t="s">
        <v>54</v>
      </c>
      <c r="B60" s="29"/>
      <c r="C60" s="52"/>
      <c r="D60" s="13">
        <v>17.18</v>
      </c>
    </row>
    <row r="61" spans="1:4" x14ac:dyDescent="0.3">
      <c r="A61" s="28" t="s">
        <v>45</v>
      </c>
      <c r="B61" s="29"/>
      <c r="C61" s="52"/>
      <c r="D61" s="13">
        <v>38.9</v>
      </c>
    </row>
    <row r="62" spans="1:4" x14ac:dyDescent="0.3">
      <c r="A62" s="28" t="s">
        <v>46</v>
      </c>
      <c r="B62" s="29"/>
      <c r="C62" s="52"/>
      <c r="D62" s="13">
        <v>30.19</v>
      </c>
    </row>
    <row r="63" spans="1:4" x14ac:dyDescent="0.3">
      <c r="A63" s="31" t="s">
        <v>47</v>
      </c>
      <c r="B63" s="31"/>
      <c r="C63" s="52"/>
      <c r="D63" s="13">
        <v>24.94</v>
      </c>
    </row>
    <row r="64" spans="1:4" x14ac:dyDescent="0.3">
      <c r="A64" s="28" t="s">
        <v>48</v>
      </c>
      <c r="B64" s="29"/>
      <c r="C64" s="52"/>
      <c r="D64" s="13">
        <v>20</v>
      </c>
    </row>
    <row r="65" spans="1:4" x14ac:dyDescent="0.3">
      <c r="A65" s="28" t="s">
        <v>56</v>
      </c>
      <c r="B65" s="29"/>
      <c r="C65" s="52"/>
      <c r="D65" s="13">
        <v>20</v>
      </c>
    </row>
    <row r="66" spans="1:4" x14ac:dyDescent="0.3">
      <c r="A66" s="28" t="s">
        <v>57</v>
      </c>
      <c r="B66" s="29"/>
      <c r="C66" s="52"/>
      <c r="D66" s="13">
        <v>20</v>
      </c>
    </row>
    <row r="67" spans="1:4" x14ac:dyDescent="0.3">
      <c r="A67" s="26" t="s">
        <v>58</v>
      </c>
      <c r="B67" s="35"/>
      <c r="C67" s="53"/>
      <c r="D67" s="14">
        <v>20</v>
      </c>
    </row>
    <row r="69" spans="1:4" ht="15.6" x14ac:dyDescent="0.3">
      <c r="A69" s="38" t="s">
        <v>11</v>
      </c>
      <c r="B69" s="38"/>
      <c r="C69" s="4" t="s">
        <v>9</v>
      </c>
      <c r="D69" s="24" t="s">
        <v>61</v>
      </c>
    </row>
    <row r="70" spans="1:4" x14ac:dyDescent="0.3">
      <c r="A70" s="15" t="s">
        <v>12</v>
      </c>
      <c r="B70" s="16"/>
      <c r="C70" s="18">
        <f>SUM(C28:C32)</f>
        <v>0</v>
      </c>
      <c r="D70" s="18">
        <f>IFERROR(C70/SUM(C8:C11),0)</f>
        <v>0</v>
      </c>
    </row>
    <row r="71" spans="1:4" x14ac:dyDescent="0.3">
      <c r="A71" s="31" t="s">
        <v>13</v>
      </c>
      <c r="B71" s="32"/>
      <c r="C71" s="19">
        <f>SUM(C35:C36)</f>
        <v>0</v>
      </c>
      <c r="D71" s="19">
        <f>IFERROR(C71/SUM(C8:C11),0)</f>
        <v>0</v>
      </c>
    </row>
    <row r="72" spans="1:4" x14ac:dyDescent="0.3">
      <c r="A72" s="33" t="s">
        <v>14</v>
      </c>
      <c r="B72" s="34"/>
      <c r="C72" s="20">
        <f>SUMPRODUCT(C39:C67,D39:D67)</f>
        <v>0</v>
      </c>
      <c r="D72" s="20">
        <f>IFERROR(C72/SUM(C8:C11),0)</f>
        <v>0</v>
      </c>
    </row>
    <row r="73" spans="1:4" x14ac:dyDescent="0.3">
      <c r="A73" s="36" t="s">
        <v>0</v>
      </c>
      <c r="B73" s="37"/>
      <c r="C73" s="25">
        <f>SUM(C70:C72)</f>
        <v>0</v>
      </c>
      <c r="D73" s="25">
        <f>IFERROR(C73/SUM(C8:C11),0)</f>
        <v>0</v>
      </c>
    </row>
  </sheetData>
  <sheetProtection algorithmName="SHA-512" hashValue="hx0hqi3VjHNGf50P9Czd3XKgnJvfaQhAHrWrlE3dcqSNMwvdYdx2QixIMVarHGtNgyey1VqI6oCQSG0VuDsY/g==" saltValue="1DLYm6gMM/x50U7NSe+eEA==" spinCount="100000" sheet="1" objects="1" scenarios="1"/>
  <mergeCells count="63">
    <mergeCell ref="A66:B66"/>
    <mergeCell ref="A67:B67"/>
    <mergeCell ref="A20:B20"/>
    <mergeCell ref="A64:B64"/>
    <mergeCell ref="A31:B31"/>
    <mergeCell ref="A65:B65"/>
    <mergeCell ref="A41:B41"/>
    <mergeCell ref="A42:B42"/>
    <mergeCell ref="A45:B45"/>
    <mergeCell ref="A43:B43"/>
    <mergeCell ref="A44:B44"/>
    <mergeCell ref="A61:B61"/>
    <mergeCell ref="A62:B62"/>
    <mergeCell ref="A63:B63"/>
    <mergeCell ref="A51:B51"/>
    <mergeCell ref="A52:B52"/>
    <mergeCell ref="A1:A4"/>
    <mergeCell ref="B1:C4"/>
    <mergeCell ref="A6:B6"/>
    <mergeCell ref="A7:B7"/>
    <mergeCell ref="A11:B11"/>
    <mergeCell ref="A73:B73"/>
    <mergeCell ref="A15:B15"/>
    <mergeCell ref="A29:B29"/>
    <mergeCell ref="A8:B8"/>
    <mergeCell ref="A9:B9"/>
    <mergeCell ref="A10:B10"/>
    <mergeCell ref="A56:B56"/>
    <mergeCell ref="A57:B57"/>
    <mergeCell ref="A58:B58"/>
    <mergeCell ref="A59:B59"/>
    <mergeCell ref="A60:B60"/>
    <mergeCell ref="A69:B69"/>
    <mergeCell ref="A35:B35"/>
    <mergeCell ref="A38:B38"/>
    <mergeCell ref="A27:B27"/>
    <mergeCell ref="A12:B12"/>
    <mergeCell ref="A14:B14"/>
    <mergeCell ref="A23:B23"/>
    <mergeCell ref="A71:B71"/>
    <mergeCell ref="A72:B72"/>
    <mergeCell ref="A28:B28"/>
    <mergeCell ref="A30:B30"/>
    <mergeCell ref="A32:B32"/>
    <mergeCell ref="A34:B34"/>
    <mergeCell ref="A16:B16"/>
    <mergeCell ref="A18:B18"/>
    <mergeCell ref="A19:B19"/>
    <mergeCell ref="A21:B21"/>
    <mergeCell ref="A22:B22"/>
    <mergeCell ref="A25:B25"/>
    <mergeCell ref="A39:B39"/>
    <mergeCell ref="A40:B40"/>
    <mergeCell ref="A36:B36"/>
    <mergeCell ref="A24:B24"/>
    <mergeCell ref="A53:B53"/>
    <mergeCell ref="A54:B54"/>
    <mergeCell ref="A55:B55"/>
    <mergeCell ref="A46:B46"/>
    <mergeCell ref="A47:B47"/>
    <mergeCell ref="A48:B48"/>
    <mergeCell ref="A49:B49"/>
    <mergeCell ref="A50:B50"/>
  </mergeCells>
  <dataValidations count="1">
    <dataValidation type="list" allowBlank="1" showInputMessage="1" showErrorMessage="1" sqref="C15:C16" xr:uid="{00000000-0002-0000-0300-000000000000}">
      <formula1>"Ja, Nein"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Fallwertrechner_Bsp._AOK_WL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Rath, Irina</cp:lastModifiedBy>
  <dcterms:created xsi:type="dcterms:W3CDTF">2020-02-04T14:06:43Z</dcterms:created>
  <dcterms:modified xsi:type="dcterms:W3CDTF">2023-12-21T15:32:00Z</dcterms:modified>
</cp:coreProperties>
</file>